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ummaryOfChanges\"/>
    </mc:Choice>
  </mc:AlternateContent>
  <xr:revisionPtr revIDLastSave="0" documentId="13_ncr:1_{9F4795B5-8B45-434C-B27D-98D320E9D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f Changes (date dropdo" sheetId="1" r:id="rId1"/>
  </sheets>
  <definedNames>
    <definedName name="_xlnm.Print_Titles" localSheetId="0">'Summary Of Changes (date dropdo'!$1:$3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1" l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</calcChain>
</file>

<file path=xl/sharedStrings.xml><?xml version="1.0" encoding="utf-8"?>
<sst xmlns="http://schemas.openxmlformats.org/spreadsheetml/2006/main" count="718" uniqueCount="111">
  <si>
    <t/>
  </si>
  <si>
    <t>Summary of Changes</t>
  </si>
  <si>
    <t>Additional ordering and billing information</t>
  </si>
  <si>
    <t>Information when ordering laboratory tests that are billed to Medicare/Medicaid</t>
  </si>
  <si>
    <t>Information regarding Current Procedural Terminology (CPT)</t>
  </si>
  <si>
    <t>Test Number</t>
  </si>
  <si>
    <t>Mnemonic</t>
  </si>
  <si>
    <t>Test Name</t>
  </si>
  <si>
    <t>New Test</t>
  </si>
  <si>
    <t>Test Name Change</t>
  </si>
  <si>
    <t>Specimen Requirements</t>
  </si>
  <si>
    <t>Methodology</t>
  </si>
  <si>
    <t>Note</t>
  </si>
  <si>
    <t>Interpretive Data</t>
  </si>
  <si>
    <t>Reference Interval</t>
  </si>
  <si>
    <t>Component Charting Name</t>
  </si>
  <si>
    <t>Component Change</t>
  </si>
  <si>
    <t>Reflex Pattern</t>
  </si>
  <si>
    <t>Result Type</t>
  </si>
  <si>
    <t>Ask at Order Prompt</t>
  </si>
  <si>
    <t>Numeric Map</t>
  </si>
  <si>
    <t>Unit of Measure</t>
  </si>
  <si>
    <t>CPT Code</t>
  </si>
  <si>
    <t>Pricing Change</t>
  </si>
  <si>
    <t>Inactivation w/ Replacement</t>
  </si>
  <si>
    <t>Inactivation w/o Replacement</t>
  </si>
  <si>
    <t>Test Change Document</t>
  </si>
  <si>
    <t>Test Mix</t>
  </si>
  <si>
    <t>Example Report</t>
  </si>
  <si>
    <t>Pricing Link</t>
  </si>
  <si>
    <t>Effective Date</t>
  </si>
  <si>
    <t>0051408</t>
  </si>
  <si>
    <t>CYT TH1 SE</t>
  </si>
  <si>
    <t>Cytokine Panel,  TH1, Serum</t>
  </si>
  <si>
    <t>x</t>
  </si>
  <si>
    <t>0051518</t>
  </si>
  <si>
    <t>CYT TH2 SE</t>
  </si>
  <si>
    <t>Cytokine Panel,  TH2, Serum</t>
  </si>
  <si>
    <t>0051524</t>
  </si>
  <si>
    <t>CYT MON SE</t>
  </si>
  <si>
    <t>Cytokine Panel,  Monokines, Serum</t>
  </si>
  <si>
    <t>0051529</t>
  </si>
  <si>
    <t>IL2R DO</t>
  </si>
  <si>
    <t>Interleukin 2 Receptor, Soluble, Serum</t>
  </si>
  <si>
    <t>0051530</t>
  </si>
  <si>
    <t>IL12 DO</t>
  </si>
  <si>
    <t>Interleukin 12, Serum</t>
  </si>
  <si>
    <t>0051531</t>
  </si>
  <si>
    <t>IFNG DO</t>
  </si>
  <si>
    <t>Interferon gamma, Serum</t>
  </si>
  <si>
    <t>0051534</t>
  </si>
  <si>
    <t>IL10 DO</t>
  </si>
  <si>
    <t>Interleukin  10, Serum</t>
  </si>
  <si>
    <t>0051535</t>
  </si>
  <si>
    <t>IL13 DO</t>
  </si>
  <si>
    <t>Interleukin  13, Serum</t>
  </si>
  <si>
    <t>0051536</t>
  </si>
  <si>
    <t>IL1B DO</t>
  </si>
  <si>
    <t>Interleukin 1  beta, Serum</t>
  </si>
  <si>
    <t>0051539</t>
  </si>
  <si>
    <t>TNFA DO</t>
  </si>
  <si>
    <t>Tumor Necrosis Factor - alpha, Serum</t>
  </si>
  <si>
    <t>0060843</t>
  </si>
  <si>
    <t>ML NAF</t>
  </si>
  <si>
    <t>Antibiotic Level, Nafcillin</t>
  </si>
  <si>
    <t>0091161</t>
  </si>
  <si>
    <t>GHB U</t>
  </si>
  <si>
    <t>Gamma-Hydroxybutyric Acid (GHB), Urine  - Screen with Reflex to Confirmation/Quantitation</t>
  </si>
  <si>
    <t>0091193</t>
  </si>
  <si>
    <t>GHB SP</t>
  </si>
  <si>
    <t>Gamma-Hydroxybutyric Acid (GHB), Serum or Plasma  - Screen with Reflex to Confirmation/Quantitation</t>
  </si>
  <si>
    <t>0091551</t>
  </si>
  <si>
    <t>PHENOBAR</t>
  </si>
  <si>
    <t>Phenobarbital, Total/Unbound/Bound, Serum or Plasma</t>
  </si>
  <si>
    <t>2001913</t>
  </si>
  <si>
    <t>GEL PORC</t>
  </si>
  <si>
    <t>Allergen, Food, Gelatin Porcine IgE</t>
  </si>
  <si>
    <t>2006328</t>
  </si>
  <si>
    <t>GLUT TOT</t>
  </si>
  <si>
    <t>Glutathione Total</t>
  </si>
  <si>
    <t>2012010</t>
  </si>
  <si>
    <t>SKEL FE</t>
  </si>
  <si>
    <t>Skeletal Dysplasia Panel, Sequencing and Deletion/Duplication, Fetal</t>
  </si>
  <si>
    <t>2013014</t>
  </si>
  <si>
    <t>MITOT SP</t>
  </si>
  <si>
    <t>Mitotane, Serum or Plasma</t>
  </si>
  <si>
    <t>2013115</t>
  </si>
  <si>
    <t>IL17</t>
  </si>
  <si>
    <t>Interleukin 17, Serum</t>
  </si>
  <si>
    <t>2013230</t>
  </si>
  <si>
    <t>PCB PAN</t>
  </si>
  <si>
    <t>Polychlorinated Biphenyls (PCB) Panel, Congeners, Serum or Plasma</t>
  </si>
  <si>
    <t>3000508</t>
  </si>
  <si>
    <t>SYN CAN U</t>
  </si>
  <si>
    <t>Synthetic Cannabinoid Metabolites, Qualitative, Urine</t>
  </si>
  <si>
    <t>3001648</t>
  </si>
  <si>
    <t>GBA FGS</t>
  </si>
  <si>
    <t>Gaucher Disease (GBA) Sequencing</t>
  </si>
  <si>
    <t>3003723</t>
  </si>
  <si>
    <t>PROPOX SP</t>
  </si>
  <si>
    <t>Propoxyphene and Metabolite, Serum or Plasma</t>
  </si>
  <si>
    <t>3003913</t>
  </si>
  <si>
    <t>ORTHO PAN</t>
  </si>
  <si>
    <t>Orthopedic Metals Panel (Chromium, Cobalt, Titanium), Body Fluid</t>
  </si>
  <si>
    <t>3021015</t>
  </si>
  <si>
    <t>VIT B3</t>
  </si>
  <si>
    <t>Vitamin B3 (Niacin and Metabolites), Serum/Plasma</t>
  </si>
  <si>
    <t>3021236</t>
  </si>
  <si>
    <t>LINEZOLID</t>
  </si>
  <si>
    <t>Antibiotic Level, Linezolid</t>
  </si>
  <si>
    <t>Effective as of August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</si>
</sst>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Roboto"/>
    </font>
    <font>
      <b/>
      <sz val="12"/>
      <color rgb="FF000000"/>
      <name val="Roboto"/>
    </font>
    <font>
      <b/>
      <sz val="10"/>
      <color rgb="FF000000"/>
      <name val="Roboto"/>
    </font>
    <font>
      <u/>
      <sz val="10"/>
      <color rgb="FF1EA1A1"/>
      <name val="Roboto"/>
    </font>
    <font>
      <b/>
      <sz val="10"/>
      <color rgb="FFFF0000"/>
      <name val="Roboto"/>
    </font>
    <font>
      <u/>
      <sz val="11"/>
      <color theme="10"/>
      <name val="Calibri"/>
      <family val="2"/>
      <scheme val="minor"/>
    </font>
    <font>
      <b/>
      <sz val="12"/>
      <color rgb="FFFF0000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1" fillId="0" borderId="0" xfId="0" applyFont="1"/>
    <xf numFmtId="0" fontId="4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wrapText="1" readingOrder="1"/>
    </xf>
    <xf numFmtId="0" fontId="1" fillId="0" borderId="0" xfId="0" applyFont="1"/>
    <xf numFmtId="0" fontId="5" fillId="0" borderId="0" xfId="0" applyFont="1" applyAlignment="1">
      <alignment horizontal="left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top" readingOrder="1"/>
    </xf>
    <xf numFmtId="0" fontId="8" fillId="0" borderId="0" xfId="0" applyNumberFormat="1" applyFont="1" applyFill="1" applyAlignment="1">
      <alignment horizontal="left" vertical="top" readingOrder="1"/>
    </xf>
    <xf numFmtId="0" fontId="7" fillId="0" borderId="1" xfId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A1A1"/>
      <rgbColor rgb="00E5E5E5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1153388</xdr:colOff>
      <xdr:row>1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aruplab.com/testing/resources/codes" TargetMode="External"/><Relationship Id="rId1" Type="http://schemas.openxmlformats.org/officeDocument/2006/relationships/hyperlink" Target="https://www.aruplab.com/compliance/medi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5"/>
  <sheetViews>
    <sheetView showGridLines="0" tabSelected="1" workbookViewId="0">
      <pane ySplit="3" topLeftCell="A4" activePane="bottomLeft" state="frozen"/>
      <selection pane="bottomLeft" sqref="A1:Z1"/>
    </sheetView>
  </sheetViews>
  <sheetFormatPr defaultRowHeight="15" x14ac:dyDescent="0.25"/>
  <cols>
    <col min="1" max="1" width="10.42578125" customWidth="1"/>
    <col min="2" max="2" width="13.5703125" customWidth="1"/>
    <col min="3" max="3" width="17.42578125" customWidth="1"/>
    <col min="4" max="25" width="3" customWidth="1"/>
    <col min="26" max="26" width="15.7109375" customWidth="1"/>
    <col min="27" max="27" width="0" hidden="1" customWidth="1"/>
  </cols>
  <sheetData>
    <row r="1" spans="1:26" ht="14.45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6" customHeight="1" x14ac:dyDescent="0.25">
      <c r="A2" s="10"/>
      <c r="B2" s="10"/>
      <c r="C2" s="10"/>
      <c r="D2" s="13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45" customHeight="1" x14ac:dyDescent="0.2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7.25" x14ac:dyDescent="0.3">
      <c r="A4" s="15" t="s">
        <v>110</v>
      </c>
      <c r="B4" s="14"/>
      <c r="C4" s="14"/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</row>
    <row r="5" spans="1:26" ht="15.75" x14ac:dyDescent="0.3">
      <c r="A5" s="9" t="s">
        <v>2</v>
      </c>
      <c r="B5" s="10"/>
      <c r="C5" s="10"/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</row>
    <row r="6" spans="1:26" ht="15.75" x14ac:dyDescent="0.3">
      <c r="A6" s="11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  <c r="Z6" s="2" t="s">
        <v>0</v>
      </c>
    </row>
    <row r="7" spans="1:26" ht="15.75" x14ac:dyDescent="0.3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  <c r="Z7" s="2" t="s">
        <v>0</v>
      </c>
    </row>
    <row r="8" spans="1:26" ht="132.75" x14ac:dyDescent="0.25">
      <c r="A8" s="3" t="s">
        <v>5</v>
      </c>
      <c r="B8" s="3" t="s">
        <v>6</v>
      </c>
      <c r="C8" s="3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24</v>
      </c>
      <c r="U8" s="4" t="s">
        <v>25</v>
      </c>
      <c r="V8" s="5" t="s">
        <v>26</v>
      </c>
      <c r="W8" s="5" t="s">
        <v>27</v>
      </c>
      <c r="X8" s="5" t="s">
        <v>28</v>
      </c>
      <c r="Y8" s="5" t="s">
        <v>29</v>
      </c>
      <c r="Z8" s="4" t="s">
        <v>30</v>
      </c>
    </row>
    <row r="9" spans="1:26" ht="30" x14ac:dyDescent="0.25">
      <c r="A9" s="6" t="s">
        <v>31</v>
      </c>
      <c r="B9" s="6" t="s">
        <v>32</v>
      </c>
      <c r="C9" s="6" t="s">
        <v>33</v>
      </c>
      <c r="D9" s="7" t="s">
        <v>0</v>
      </c>
      <c r="E9" s="7" t="s">
        <v>0</v>
      </c>
      <c r="F9" s="7" t="s">
        <v>34</v>
      </c>
      <c r="G9" s="7" t="s">
        <v>0</v>
      </c>
      <c r="H9" s="7" t="s">
        <v>0</v>
      </c>
      <c r="I9" s="7" t="s">
        <v>0</v>
      </c>
      <c r="J9" s="7" t="s">
        <v>34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 t="s">
        <v>0</v>
      </c>
      <c r="T9" s="7" t="s">
        <v>0</v>
      </c>
      <c r="U9" s="7" t="s">
        <v>0</v>
      </c>
      <c r="V9" s="16" t="str">
        <f>HYPERLINK("http://www.aruplab.com/Testing-Information/resources/HotLines/HotLineDocs/Aug2026ICHL/0051408.pdf","H")</f>
        <v>H</v>
      </c>
      <c r="W9" s="7" t="s">
        <v>0</v>
      </c>
      <c r="X9" s="7" t="s">
        <v>0</v>
      </c>
      <c r="Y9" s="7" t="s">
        <v>0</v>
      </c>
      <c r="Z9" s="8">
        <v>46237</v>
      </c>
    </row>
    <row r="10" spans="1:26" ht="30" x14ac:dyDescent="0.25">
      <c r="A10" s="6" t="s">
        <v>35</v>
      </c>
      <c r="B10" s="6" t="s">
        <v>36</v>
      </c>
      <c r="C10" s="6" t="s">
        <v>37</v>
      </c>
      <c r="D10" s="7" t="s">
        <v>0</v>
      </c>
      <c r="E10" s="7" t="s">
        <v>0</v>
      </c>
      <c r="F10" s="7" t="s">
        <v>34</v>
      </c>
      <c r="G10" s="7" t="s">
        <v>0</v>
      </c>
      <c r="H10" s="7" t="s">
        <v>0</v>
      </c>
      <c r="I10" s="7" t="s">
        <v>0</v>
      </c>
      <c r="J10" s="7" t="s">
        <v>34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16" t="str">
        <f>HYPERLINK("http://www.aruplab.com/Testing-Information/resources/HotLines/HotLineDocs/Aug2026ICHL/0051518.pdf","H")</f>
        <v>H</v>
      </c>
      <c r="W10" s="7" t="s">
        <v>0</v>
      </c>
      <c r="X10" s="7" t="s">
        <v>0</v>
      </c>
      <c r="Y10" s="7" t="s">
        <v>0</v>
      </c>
      <c r="Z10" s="8">
        <v>46237</v>
      </c>
    </row>
    <row r="11" spans="1:26" ht="30" x14ac:dyDescent="0.25">
      <c r="A11" s="6" t="s">
        <v>38</v>
      </c>
      <c r="B11" s="6" t="s">
        <v>39</v>
      </c>
      <c r="C11" s="6" t="s">
        <v>40</v>
      </c>
      <c r="D11" s="7" t="s">
        <v>0</v>
      </c>
      <c r="E11" s="7" t="s">
        <v>0</v>
      </c>
      <c r="F11" s="7" t="s">
        <v>34</v>
      </c>
      <c r="G11" s="7" t="s">
        <v>0</v>
      </c>
      <c r="H11" s="7" t="s">
        <v>0</v>
      </c>
      <c r="I11" s="7" t="s">
        <v>0</v>
      </c>
      <c r="J11" s="7" t="s">
        <v>34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16" t="str">
        <f>HYPERLINK("http://www.aruplab.com/Testing-Information/resources/HotLines/HotLineDocs/Aug2026ICHL/0051524.pdf","H")</f>
        <v>H</v>
      </c>
      <c r="W11" s="7" t="s">
        <v>0</v>
      </c>
      <c r="X11" s="7" t="s">
        <v>0</v>
      </c>
      <c r="Y11" s="7" t="s">
        <v>0</v>
      </c>
      <c r="Z11" s="8">
        <v>46237</v>
      </c>
    </row>
    <row r="12" spans="1:26" ht="45" x14ac:dyDescent="0.25">
      <c r="A12" s="6" t="s">
        <v>41</v>
      </c>
      <c r="B12" s="6" t="s">
        <v>42</v>
      </c>
      <c r="C12" s="6" t="s">
        <v>43</v>
      </c>
      <c r="D12" s="7" t="s">
        <v>0</v>
      </c>
      <c r="E12" s="7" t="s">
        <v>0</v>
      </c>
      <c r="F12" s="7" t="s">
        <v>34</v>
      </c>
      <c r="G12" s="7" t="s">
        <v>0</v>
      </c>
      <c r="H12" s="7" t="s">
        <v>0</v>
      </c>
      <c r="I12" s="7" t="s">
        <v>0</v>
      </c>
      <c r="J12" s="7" t="s">
        <v>34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 t="s">
        <v>0</v>
      </c>
      <c r="T12" s="7" t="s">
        <v>0</v>
      </c>
      <c r="U12" s="7" t="s">
        <v>0</v>
      </c>
      <c r="V12" s="16" t="str">
        <f>HYPERLINK("http://www.aruplab.com/Testing-Information/resources/HotLines/HotLineDocs/Aug2026ICHL/0051529.pdf","H")</f>
        <v>H</v>
      </c>
      <c r="W12" s="7" t="s">
        <v>0</v>
      </c>
      <c r="X12" s="7" t="s">
        <v>0</v>
      </c>
      <c r="Y12" s="7" t="s">
        <v>0</v>
      </c>
      <c r="Z12" s="8">
        <v>46237</v>
      </c>
    </row>
    <row r="13" spans="1:26" ht="30" x14ac:dyDescent="0.25">
      <c r="A13" s="6" t="s">
        <v>44</v>
      </c>
      <c r="B13" s="6" t="s">
        <v>45</v>
      </c>
      <c r="C13" s="6" t="s">
        <v>46</v>
      </c>
      <c r="D13" s="7" t="s">
        <v>0</v>
      </c>
      <c r="E13" s="7" t="s">
        <v>0</v>
      </c>
      <c r="F13" s="7" t="s">
        <v>34</v>
      </c>
      <c r="G13" s="7" t="s">
        <v>0</v>
      </c>
      <c r="H13" s="7" t="s">
        <v>0</v>
      </c>
      <c r="I13" s="7" t="s">
        <v>0</v>
      </c>
      <c r="J13" s="7" t="s">
        <v>34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16" t="str">
        <f>HYPERLINK("http://www.aruplab.com/Testing-Information/resources/HotLines/HotLineDocs/Aug2026ICHL/0051530.pdf","H")</f>
        <v>H</v>
      </c>
      <c r="W13" s="7" t="s">
        <v>0</v>
      </c>
      <c r="X13" s="7" t="s">
        <v>0</v>
      </c>
      <c r="Y13" s="7" t="s">
        <v>0</v>
      </c>
      <c r="Z13" s="8">
        <v>46237</v>
      </c>
    </row>
    <row r="14" spans="1:26" ht="30" x14ac:dyDescent="0.25">
      <c r="A14" s="6" t="s">
        <v>47</v>
      </c>
      <c r="B14" s="6" t="s">
        <v>48</v>
      </c>
      <c r="C14" s="6" t="s">
        <v>49</v>
      </c>
      <c r="D14" s="7" t="s">
        <v>0</v>
      </c>
      <c r="E14" s="7" t="s">
        <v>0</v>
      </c>
      <c r="F14" s="7" t="s">
        <v>34</v>
      </c>
      <c r="G14" s="7" t="s">
        <v>0</v>
      </c>
      <c r="H14" s="7" t="s">
        <v>0</v>
      </c>
      <c r="I14" s="7" t="s">
        <v>0</v>
      </c>
      <c r="J14" s="7" t="s">
        <v>34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16" t="str">
        <f>HYPERLINK("http://www.aruplab.com/Testing-Information/resources/HotLines/HotLineDocs/Aug2026ICHL/0051531.pdf","H")</f>
        <v>H</v>
      </c>
      <c r="W14" s="7" t="s">
        <v>0</v>
      </c>
      <c r="X14" s="7" t="s">
        <v>0</v>
      </c>
      <c r="Y14" s="7" t="s">
        <v>0</v>
      </c>
      <c r="Z14" s="8">
        <v>46237</v>
      </c>
    </row>
    <row r="15" spans="1:26" ht="30" x14ac:dyDescent="0.25">
      <c r="A15" s="6" t="s">
        <v>50</v>
      </c>
      <c r="B15" s="6" t="s">
        <v>51</v>
      </c>
      <c r="C15" s="6" t="s">
        <v>52</v>
      </c>
      <c r="D15" s="7" t="s">
        <v>0</v>
      </c>
      <c r="E15" s="7" t="s">
        <v>0</v>
      </c>
      <c r="F15" s="7" t="s">
        <v>34</v>
      </c>
      <c r="G15" s="7" t="s">
        <v>0</v>
      </c>
      <c r="H15" s="7" t="s">
        <v>0</v>
      </c>
      <c r="I15" s="7" t="s">
        <v>0</v>
      </c>
      <c r="J15" s="7" t="s">
        <v>34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16" t="str">
        <f>HYPERLINK("http://www.aruplab.com/Testing-Information/resources/HotLines/HotLineDocs/Aug2026ICHL/0051534.pdf","H")</f>
        <v>H</v>
      </c>
      <c r="W15" s="7" t="s">
        <v>0</v>
      </c>
      <c r="X15" s="7" t="s">
        <v>0</v>
      </c>
      <c r="Y15" s="7" t="s">
        <v>0</v>
      </c>
      <c r="Z15" s="8">
        <v>46237</v>
      </c>
    </row>
    <row r="16" spans="1:26" ht="30" x14ac:dyDescent="0.25">
      <c r="A16" s="6" t="s">
        <v>53</v>
      </c>
      <c r="B16" s="6" t="s">
        <v>54</v>
      </c>
      <c r="C16" s="6" t="s">
        <v>55</v>
      </c>
      <c r="D16" s="7" t="s">
        <v>0</v>
      </c>
      <c r="E16" s="7" t="s">
        <v>0</v>
      </c>
      <c r="F16" s="7" t="s">
        <v>34</v>
      </c>
      <c r="G16" s="7" t="s">
        <v>0</v>
      </c>
      <c r="H16" s="7" t="s">
        <v>0</v>
      </c>
      <c r="I16" s="7" t="s">
        <v>0</v>
      </c>
      <c r="J16" s="7" t="s">
        <v>34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7" t="s">
        <v>0</v>
      </c>
      <c r="U16" s="7" t="s">
        <v>0</v>
      </c>
      <c r="V16" s="16" t="str">
        <f>HYPERLINK("http://www.aruplab.com/Testing-Information/resources/HotLines/HotLineDocs/Aug2026ICHL/0051535.pdf","H")</f>
        <v>H</v>
      </c>
      <c r="W16" s="7" t="s">
        <v>0</v>
      </c>
      <c r="X16" s="7" t="s">
        <v>0</v>
      </c>
      <c r="Y16" s="7" t="s">
        <v>0</v>
      </c>
      <c r="Z16" s="8">
        <v>46237</v>
      </c>
    </row>
    <row r="17" spans="1:26" ht="30" x14ac:dyDescent="0.25">
      <c r="A17" s="6" t="s">
        <v>56</v>
      </c>
      <c r="B17" s="6" t="s">
        <v>57</v>
      </c>
      <c r="C17" s="6" t="s">
        <v>58</v>
      </c>
      <c r="D17" s="7" t="s">
        <v>0</v>
      </c>
      <c r="E17" s="7" t="s">
        <v>0</v>
      </c>
      <c r="F17" s="7" t="s">
        <v>34</v>
      </c>
      <c r="G17" s="7" t="s">
        <v>0</v>
      </c>
      <c r="H17" s="7" t="s">
        <v>0</v>
      </c>
      <c r="I17" s="7" t="s">
        <v>0</v>
      </c>
      <c r="J17" s="7" t="s">
        <v>34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16" t="str">
        <f>HYPERLINK("http://www.aruplab.com/Testing-Information/resources/HotLines/HotLineDocs/Aug2026ICHL/0051536.pdf","H")</f>
        <v>H</v>
      </c>
      <c r="W17" s="7" t="s">
        <v>0</v>
      </c>
      <c r="X17" s="7" t="s">
        <v>0</v>
      </c>
      <c r="Y17" s="7" t="s">
        <v>0</v>
      </c>
      <c r="Z17" s="8">
        <v>46237</v>
      </c>
    </row>
    <row r="18" spans="1:26" ht="45" x14ac:dyDescent="0.25">
      <c r="A18" s="6" t="s">
        <v>59</v>
      </c>
      <c r="B18" s="6" t="s">
        <v>60</v>
      </c>
      <c r="C18" s="6" t="s">
        <v>61</v>
      </c>
      <c r="D18" s="7" t="s">
        <v>0</v>
      </c>
      <c r="E18" s="7" t="s">
        <v>0</v>
      </c>
      <c r="F18" s="7" t="s">
        <v>34</v>
      </c>
      <c r="G18" s="7" t="s">
        <v>0</v>
      </c>
      <c r="H18" s="7" t="s">
        <v>0</v>
      </c>
      <c r="I18" s="7" t="s">
        <v>0</v>
      </c>
      <c r="J18" s="7" t="s">
        <v>34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16" t="str">
        <f>HYPERLINK("http://www.aruplab.com/Testing-Information/resources/HotLines/HotLineDocs/Aug2026ICHL/0051539.pdf","H")</f>
        <v>H</v>
      </c>
      <c r="W18" s="7" t="s">
        <v>0</v>
      </c>
      <c r="X18" s="7" t="s">
        <v>0</v>
      </c>
      <c r="Y18" s="7" t="s">
        <v>0</v>
      </c>
      <c r="Z18" s="8">
        <v>46237</v>
      </c>
    </row>
    <row r="19" spans="1:26" ht="30" x14ac:dyDescent="0.25">
      <c r="A19" s="6" t="s">
        <v>62</v>
      </c>
      <c r="B19" s="6" t="s">
        <v>63</v>
      </c>
      <c r="C19" s="6" t="s">
        <v>64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34</v>
      </c>
      <c r="V19" s="16" t="str">
        <f>HYPERLINK("http://www.aruplab.com/Testing-Information/resources/HotLines/HotLineDocs/Aug2026ICHL/2026.07.27 Aug ICHL Hotline Inactivations.pdf","H")</f>
        <v>H</v>
      </c>
      <c r="W19" s="7" t="s">
        <v>0</v>
      </c>
      <c r="X19" s="7" t="s">
        <v>0</v>
      </c>
      <c r="Y19" s="7" t="s">
        <v>0</v>
      </c>
      <c r="Z19" s="8">
        <v>46237</v>
      </c>
    </row>
    <row r="20" spans="1:26" ht="105" x14ac:dyDescent="0.25">
      <c r="A20" s="6" t="s">
        <v>65</v>
      </c>
      <c r="B20" s="6" t="s">
        <v>66</v>
      </c>
      <c r="C20" s="6" t="s">
        <v>67</v>
      </c>
      <c r="D20" s="7" t="s">
        <v>0</v>
      </c>
      <c r="E20" s="7" t="s">
        <v>0</v>
      </c>
      <c r="F20" s="7" t="s">
        <v>34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34</v>
      </c>
      <c r="S20" s="7" t="s">
        <v>0</v>
      </c>
      <c r="T20" s="7" t="s">
        <v>0</v>
      </c>
      <c r="U20" s="7" t="s">
        <v>0</v>
      </c>
      <c r="V20" s="16" t="str">
        <f>HYPERLINK("http://www.aruplab.com/Testing-Information/resources/HotLines/HotLineDocs/Aug2026ICHL/0091161.pdf","H")</f>
        <v>H</v>
      </c>
      <c r="W20" s="7" t="s">
        <v>0</v>
      </c>
      <c r="X20" s="7" t="s">
        <v>0</v>
      </c>
      <c r="Y20" s="7" t="s">
        <v>0</v>
      </c>
      <c r="Z20" s="8">
        <v>46237</v>
      </c>
    </row>
    <row r="21" spans="1:26" ht="105" x14ac:dyDescent="0.25">
      <c r="A21" s="6" t="s">
        <v>68</v>
      </c>
      <c r="B21" s="6" t="s">
        <v>69</v>
      </c>
      <c r="C21" s="6" t="s">
        <v>70</v>
      </c>
      <c r="D21" s="7" t="s">
        <v>0</v>
      </c>
      <c r="E21" s="7" t="s">
        <v>0</v>
      </c>
      <c r="F21" s="7" t="s">
        <v>34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34</v>
      </c>
      <c r="S21" s="7" t="s">
        <v>0</v>
      </c>
      <c r="T21" s="7" t="s">
        <v>0</v>
      </c>
      <c r="U21" s="7" t="s">
        <v>0</v>
      </c>
      <c r="V21" s="16" t="str">
        <f>HYPERLINK("http://www.aruplab.com/Testing-Information/resources/HotLines/HotLineDocs/Aug2026ICHL/0091193.pdf","H")</f>
        <v>H</v>
      </c>
      <c r="W21" s="7" t="s">
        <v>0</v>
      </c>
      <c r="X21" s="7" t="s">
        <v>0</v>
      </c>
      <c r="Y21" s="7" t="s">
        <v>0</v>
      </c>
      <c r="Z21" s="8">
        <v>46237</v>
      </c>
    </row>
    <row r="22" spans="1:26" ht="60" x14ac:dyDescent="0.25">
      <c r="A22" s="6" t="s">
        <v>71</v>
      </c>
      <c r="B22" s="6" t="s">
        <v>72</v>
      </c>
      <c r="C22" s="6" t="s">
        <v>73</v>
      </c>
      <c r="D22" s="7" t="s">
        <v>0</v>
      </c>
      <c r="E22" s="7" t="s">
        <v>34</v>
      </c>
      <c r="F22" s="7" t="s">
        <v>34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34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16" t="str">
        <f>HYPERLINK("http://www.aruplab.com/Testing-Information/resources/HotLines/HotLineDocs/Aug2026ICHL/0091551.pdf","H")</f>
        <v>H</v>
      </c>
      <c r="W22" s="7" t="s">
        <v>0</v>
      </c>
      <c r="X22" s="7" t="s">
        <v>0</v>
      </c>
      <c r="Y22" s="7" t="s">
        <v>0</v>
      </c>
      <c r="Z22" s="8">
        <v>46237</v>
      </c>
    </row>
    <row r="23" spans="1:26" ht="30" x14ac:dyDescent="0.25">
      <c r="A23" s="6" t="s">
        <v>74</v>
      </c>
      <c r="B23" s="6" t="s">
        <v>75</v>
      </c>
      <c r="C23" s="6" t="s">
        <v>76</v>
      </c>
      <c r="D23" s="7" t="s">
        <v>0</v>
      </c>
      <c r="E23" s="7" t="s">
        <v>0</v>
      </c>
      <c r="F23" s="7" t="s">
        <v>34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16" t="str">
        <f>HYPERLINK("http://www.aruplab.com/Testing-Information/resources/HotLines/HotLineDocs/Aug2026ICHL/2001913.pdf","H")</f>
        <v>H</v>
      </c>
      <c r="W23" s="7" t="s">
        <v>0</v>
      </c>
      <c r="X23" s="7" t="s">
        <v>0</v>
      </c>
      <c r="Y23" s="7" t="s">
        <v>0</v>
      </c>
      <c r="Z23" s="8">
        <v>46237</v>
      </c>
    </row>
    <row r="24" spans="1:26" x14ac:dyDescent="0.25">
      <c r="A24" s="6" t="s">
        <v>77</v>
      </c>
      <c r="B24" s="6" t="s">
        <v>78</v>
      </c>
      <c r="C24" s="6" t="s">
        <v>79</v>
      </c>
      <c r="D24" s="7" t="s">
        <v>0</v>
      </c>
      <c r="E24" s="7" t="s">
        <v>0</v>
      </c>
      <c r="F24" s="7" t="s">
        <v>34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 t="s">
        <v>0</v>
      </c>
      <c r="T24" s="7" t="s">
        <v>0</v>
      </c>
      <c r="U24" s="7" t="s">
        <v>0</v>
      </c>
      <c r="V24" s="16" t="str">
        <f>HYPERLINK("http://www.aruplab.com/Testing-Information/resources/HotLines/HotLineDocs/Aug2026ICHL/2006328.pdf","H")</f>
        <v>H</v>
      </c>
      <c r="W24" s="7" t="s">
        <v>0</v>
      </c>
      <c r="X24" s="7" t="s">
        <v>0</v>
      </c>
      <c r="Y24" s="7" t="s">
        <v>0</v>
      </c>
      <c r="Z24" s="8">
        <v>46237</v>
      </c>
    </row>
    <row r="25" spans="1:26" ht="75" x14ac:dyDescent="0.25">
      <c r="A25" s="6" t="s">
        <v>80</v>
      </c>
      <c r="B25" s="6" t="s">
        <v>81</v>
      </c>
      <c r="C25" s="6" t="s">
        <v>82</v>
      </c>
      <c r="D25" s="7" t="s">
        <v>0</v>
      </c>
      <c r="E25" s="7" t="s">
        <v>0</v>
      </c>
      <c r="F25" s="7" t="s">
        <v>34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16" t="str">
        <f>HYPERLINK("http://www.aruplab.com/Testing-Information/resources/HotLines/HotLineDocs/Aug2026ICHL/2012010.pdf","H")</f>
        <v>H</v>
      </c>
      <c r="W25" s="7" t="s">
        <v>0</v>
      </c>
      <c r="X25" s="7" t="s">
        <v>0</v>
      </c>
      <c r="Y25" s="7" t="s">
        <v>0</v>
      </c>
      <c r="Z25" s="8">
        <v>46237</v>
      </c>
    </row>
    <row r="26" spans="1:26" ht="30" x14ac:dyDescent="0.25">
      <c r="A26" s="6" t="s">
        <v>83</v>
      </c>
      <c r="B26" s="6" t="s">
        <v>84</v>
      </c>
      <c r="C26" s="6" t="s">
        <v>85</v>
      </c>
      <c r="D26" s="7" t="s">
        <v>0</v>
      </c>
      <c r="E26" s="7" t="s">
        <v>0</v>
      </c>
      <c r="F26" s="7" t="s">
        <v>34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34</v>
      </c>
      <c r="S26" s="7" t="s">
        <v>0</v>
      </c>
      <c r="T26" s="7" t="s">
        <v>0</v>
      </c>
      <c r="U26" s="7" t="s">
        <v>0</v>
      </c>
      <c r="V26" s="16" t="str">
        <f>HYPERLINK("http://www.aruplab.com/Testing-Information/resources/HotLines/HotLineDocs/Aug2026ICHL/2013014.pdf","H")</f>
        <v>H</v>
      </c>
      <c r="W26" s="7" t="s">
        <v>0</v>
      </c>
      <c r="X26" s="7" t="s">
        <v>0</v>
      </c>
      <c r="Y26" s="7" t="s">
        <v>0</v>
      </c>
      <c r="Z26" s="8">
        <v>46237</v>
      </c>
    </row>
    <row r="27" spans="1:26" ht="30" x14ac:dyDescent="0.25">
      <c r="A27" s="6" t="s">
        <v>86</v>
      </c>
      <c r="B27" s="6" t="s">
        <v>87</v>
      </c>
      <c r="C27" s="6" t="s">
        <v>88</v>
      </c>
      <c r="D27" s="7" t="s">
        <v>0</v>
      </c>
      <c r="E27" s="7" t="s">
        <v>0</v>
      </c>
      <c r="F27" s="7" t="s">
        <v>34</v>
      </c>
      <c r="G27" s="7" t="s">
        <v>0</v>
      </c>
      <c r="H27" s="7" t="s">
        <v>0</v>
      </c>
      <c r="I27" s="7" t="s">
        <v>0</v>
      </c>
      <c r="J27" s="7" t="s">
        <v>34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 t="s">
        <v>0</v>
      </c>
      <c r="T27" s="7" t="s">
        <v>0</v>
      </c>
      <c r="U27" s="7" t="s">
        <v>0</v>
      </c>
      <c r="V27" s="16" t="str">
        <f>HYPERLINK("http://www.aruplab.com/Testing-Information/resources/HotLines/HotLineDocs/Aug2026ICHL/2013115.pdf","H")</f>
        <v>H</v>
      </c>
      <c r="W27" s="7" t="s">
        <v>0</v>
      </c>
      <c r="X27" s="7" t="s">
        <v>0</v>
      </c>
      <c r="Y27" s="7" t="s">
        <v>0</v>
      </c>
      <c r="Z27" s="8">
        <v>46237</v>
      </c>
    </row>
    <row r="28" spans="1:26" ht="60" x14ac:dyDescent="0.25">
      <c r="A28" s="6" t="s">
        <v>89</v>
      </c>
      <c r="B28" s="6" t="s">
        <v>90</v>
      </c>
      <c r="C28" s="6" t="s">
        <v>91</v>
      </c>
      <c r="D28" s="7" t="s">
        <v>0</v>
      </c>
      <c r="E28" s="7" t="s">
        <v>0</v>
      </c>
      <c r="F28" s="7" t="s">
        <v>34</v>
      </c>
      <c r="G28" s="7" t="s">
        <v>0</v>
      </c>
      <c r="H28" s="7" t="s">
        <v>34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7" t="s">
        <v>0</v>
      </c>
      <c r="T28" s="7" t="s">
        <v>0</v>
      </c>
      <c r="U28" s="7" t="s">
        <v>0</v>
      </c>
      <c r="V28" s="16" t="str">
        <f>HYPERLINK("http://www.aruplab.com/Testing-Information/resources/HotLines/HotLineDocs/Aug2026ICHL/2013230.pdf","H")</f>
        <v>H</v>
      </c>
      <c r="W28" s="7" t="s">
        <v>0</v>
      </c>
      <c r="X28" s="7" t="s">
        <v>0</v>
      </c>
      <c r="Y28" s="7" t="s">
        <v>0</v>
      </c>
      <c r="Z28" s="8">
        <v>46237</v>
      </c>
    </row>
    <row r="29" spans="1:26" ht="60" x14ac:dyDescent="0.25">
      <c r="A29" s="6" t="s">
        <v>92</v>
      </c>
      <c r="B29" s="6" t="s">
        <v>93</v>
      </c>
      <c r="C29" s="6" t="s">
        <v>94</v>
      </c>
      <c r="D29" s="7" t="s">
        <v>0</v>
      </c>
      <c r="E29" s="7" t="s">
        <v>0</v>
      </c>
      <c r="F29" s="7" t="s">
        <v>34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34</v>
      </c>
      <c r="S29" s="7" t="s">
        <v>0</v>
      </c>
      <c r="T29" s="7" t="s">
        <v>0</v>
      </c>
      <c r="U29" s="7" t="s">
        <v>0</v>
      </c>
      <c r="V29" s="16" t="str">
        <f>HYPERLINK("http://www.aruplab.com/Testing-Information/resources/HotLines/HotLineDocs/Aug2026ICHL/3000508.pdf","H")</f>
        <v>H</v>
      </c>
      <c r="W29" s="7" t="s">
        <v>0</v>
      </c>
      <c r="X29" s="7" t="s">
        <v>0</v>
      </c>
      <c r="Y29" s="7" t="s">
        <v>0</v>
      </c>
      <c r="Z29" s="8">
        <v>46237</v>
      </c>
    </row>
    <row r="30" spans="1:26" ht="30" x14ac:dyDescent="0.25">
      <c r="A30" s="6" t="s">
        <v>95</v>
      </c>
      <c r="B30" s="6" t="s">
        <v>96</v>
      </c>
      <c r="C30" s="6" t="s">
        <v>97</v>
      </c>
      <c r="D30" s="7" t="s">
        <v>0</v>
      </c>
      <c r="E30" s="7" t="s">
        <v>0</v>
      </c>
      <c r="F30" s="7" t="s">
        <v>34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16" t="str">
        <f>HYPERLINK("http://www.aruplab.com/Testing-Information/resources/HotLines/HotLineDocs/Aug2026ICHL/3001648.pdf","H")</f>
        <v>H</v>
      </c>
      <c r="W30" s="7" t="s">
        <v>0</v>
      </c>
      <c r="X30" s="7" t="s">
        <v>0</v>
      </c>
      <c r="Y30" s="7" t="s">
        <v>0</v>
      </c>
      <c r="Z30" s="8">
        <v>46237</v>
      </c>
    </row>
    <row r="31" spans="1:26" ht="45" x14ac:dyDescent="0.25">
      <c r="A31" s="6" t="s">
        <v>98</v>
      </c>
      <c r="B31" s="6" t="s">
        <v>99</v>
      </c>
      <c r="C31" s="6" t="s">
        <v>100</v>
      </c>
      <c r="D31" s="7" t="s">
        <v>0</v>
      </c>
      <c r="E31" s="7" t="s">
        <v>0</v>
      </c>
      <c r="F31" s="7" t="s">
        <v>34</v>
      </c>
      <c r="G31" s="7" t="s">
        <v>0</v>
      </c>
      <c r="H31" s="7" t="s">
        <v>0</v>
      </c>
      <c r="I31" s="7" t="s">
        <v>0</v>
      </c>
      <c r="J31" s="7" t="s">
        <v>0</v>
      </c>
      <c r="K31" s="7" t="s">
        <v>34</v>
      </c>
      <c r="L31" s="7" t="s">
        <v>0</v>
      </c>
      <c r="M31" s="7" t="s">
        <v>0</v>
      </c>
      <c r="N31" s="7" t="s">
        <v>0</v>
      </c>
      <c r="O31" s="7" t="s">
        <v>0</v>
      </c>
      <c r="P31" s="7" t="s">
        <v>0</v>
      </c>
      <c r="Q31" s="7" t="s">
        <v>0</v>
      </c>
      <c r="R31" s="7" t="s">
        <v>34</v>
      </c>
      <c r="S31" s="7" t="s">
        <v>0</v>
      </c>
      <c r="T31" s="7" t="s">
        <v>0</v>
      </c>
      <c r="U31" s="7" t="s">
        <v>0</v>
      </c>
      <c r="V31" s="16" t="str">
        <f>HYPERLINK("http://www.aruplab.com/Testing-Information/resources/HotLines/HotLineDocs/Aug2026ICHL/3003723.pdf","H")</f>
        <v>H</v>
      </c>
      <c r="W31" s="7" t="s">
        <v>0</v>
      </c>
      <c r="X31" s="7" t="s">
        <v>0</v>
      </c>
      <c r="Y31" s="7" t="s">
        <v>0</v>
      </c>
      <c r="Z31" s="8">
        <v>46237</v>
      </c>
    </row>
    <row r="32" spans="1:26" ht="60" x14ac:dyDescent="0.25">
      <c r="A32" s="6" t="s">
        <v>101</v>
      </c>
      <c r="B32" s="6" t="s">
        <v>102</v>
      </c>
      <c r="C32" s="6" t="s">
        <v>103</v>
      </c>
      <c r="D32" s="7" t="s">
        <v>0</v>
      </c>
      <c r="E32" s="7" t="s">
        <v>0</v>
      </c>
      <c r="F32" s="7" t="s">
        <v>34</v>
      </c>
      <c r="G32" s="7" t="s">
        <v>0</v>
      </c>
      <c r="H32" s="7" t="s">
        <v>0</v>
      </c>
      <c r="I32" s="7" t="s">
        <v>0</v>
      </c>
      <c r="J32" s="7" t="s">
        <v>0</v>
      </c>
      <c r="K32" s="7" t="s">
        <v>0</v>
      </c>
      <c r="L32" s="7" t="s">
        <v>0</v>
      </c>
      <c r="M32" s="7" t="s">
        <v>0</v>
      </c>
      <c r="N32" s="7" t="s">
        <v>0</v>
      </c>
      <c r="O32" s="7" t="s">
        <v>0</v>
      </c>
      <c r="P32" s="7" t="s">
        <v>0</v>
      </c>
      <c r="Q32" s="7" t="s">
        <v>0</v>
      </c>
      <c r="R32" s="7" t="s">
        <v>0</v>
      </c>
      <c r="S32" s="7" t="s">
        <v>0</v>
      </c>
      <c r="T32" s="7" t="s">
        <v>0</v>
      </c>
      <c r="U32" s="7" t="s">
        <v>0</v>
      </c>
      <c r="V32" s="16" t="str">
        <f>HYPERLINK("http://www.aruplab.com/Testing-Information/resources/HotLines/HotLineDocs/Aug2026ICHL/3003913.pdf","H")</f>
        <v>H</v>
      </c>
      <c r="W32" s="7" t="s">
        <v>0</v>
      </c>
      <c r="X32" s="7" t="s">
        <v>0</v>
      </c>
      <c r="Y32" s="7" t="s">
        <v>0</v>
      </c>
      <c r="Z32" s="8">
        <v>46237</v>
      </c>
    </row>
    <row r="33" spans="1:26" ht="45" x14ac:dyDescent="0.25">
      <c r="A33" s="6" t="s">
        <v>104</v>
      </c>
      <c r="B33" s="6" t="s">
        <v>105</v>
      </c>
      <c r="C33" s="6" t="s">
        <v>106</v>
      </c>
      <c r="D33" s="7" t="s">
        <v>0</v>
      </c>
      <c r="E33" s="7" t="s">
        <v>0</v>
      </c>
      <c r="F33" s="7" t="s">
        <v>34</v>
      </c>
      <c r="G33" s="7" t="s">
        <v>0</v>
      </c>
      <c r="H33" s="7" t="s">
        <v>0</v>
      </c>
      <c r="I33" s="7" t="s">
        <v>0</v>
      </c>
      <c r="J33" s="7" t="s">
        <v>0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7" t="s">
        <v>0</v>
      </c>
      <c r="T33" s="7" t="s">
        <v>0</v>
      </c>
      <c r="U33" s="7" t="s">
        <v>0</v>
      </c>
      <c r="V33" s="16" t="str">
        <f>HYPERLINK("http://www.aruplab.com/Testing-Information/resources/HotLines/HotLineDocs/Aug2026ICHL/3021015.pdf","H")</f>
        <v>H</v>
      </c>
      <c r="W33" s="7" t="s">
        <v>0</v>
      </c>
      <c r="X33" s="7" t="s">
        <v>0</v>
      </c>
      <c r="Y33" s="7" t="s">
        <v>0</v>
      </c>
      <c r="Z33" s="8">
        <v>46237</v>
      </c>
    </row>
    <row r="34" spans="1:26" ht="30" x14ac:dyDescent="0.25">
      <c r="A34" s="6" t="s">
        <v>107</v>
      </c>
      <c r="B34" s="6" t="s">
        <v>108</v>
      </c>
      <c r="C34" s="6" t="s">
        <v>109</v>
      </c>
      <c r="D34" s="7" t="s">
        <v>34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7" t="s">
        <v>0</v>
      </c>
      <c r="T34" s="7" t="s">
        <v>0</v>
      </c>
      <c r="U34" s="7" t="s">
        <v>0</v>
      </c>
      <c r="V34" s="16" t="str">
        <f>HYPERLINK("http://www.aruplab.com/Testing-Information/resources/HotLines/HotLineDocs/Aug2026ICHL/3021236.pdf","H")</f>
        <v>H</v>
      </c>
      <c r="W34" s="7" t="s">
        <v>0</v>
      </c>
      <c r="X34" s="7" t="s">
        <v>0</v>
      </c>
      <c r="Y34" s="16" t="str">
        <f>HYPERLINK("https://connect.aruplab.com/Pricing/TestPrice/3021236/D08032026","P")</f>
        <v>P</v>
      </c>
      <c r="Z34" s="8">
        <v>46237</v>
      </c>
    </row>
    <row r="35" spans="1:26" ht="7.7" customHeight="1" x14ac:dyDescent="0.25"/>
  </sheetData>
  <mergeCells count="8">
    <mergeCell ref="A5:C5"/>
    <mergeCell ref="A6:R6"/>
    <mergeCell ref="A7:R7"/>
    <mergeCell ref="A1:Z1"/>
    <mergeCell ref="A2:C2"/>
    <mergeCell ref="D2:Z2"/>
    <mergeCell ref="A3:Z3"/>
    <mergeCell ref="A4:C4"/>
  </mergeCells>
  <hyperlinks>
    <hyperlink ref="A6" r:id="rId1" xr:uid="{00000000-0004-0000-0000-000000000000}"/>
    <hyperlink ref="A7" r:id="rId2" xr:uid="{00000000-0004-0000-0000-000001000000}"/>
  </hyperlinks>
  <pageMargins left="0.75" right="0.75" top="1" bottom="1.375" header="1" footer="1"/>
  <pageSetup orientation="landscape" horizontalDpi="300" verticalDpi="300"/>
  <headerFooter alignWithMargins="0">
    <oddFooter>&amp;L&amp;"Roboto,Regular"&amp;8 ARUP Laboratories | 500 Chipeta Way | Salt Lake City, UT 84108 | 800-522-2787 | aruplab.com _x000D_&amp;1#&amp;"Aptos"&amp;10&amp;K000000 Private Information&amp;C&amp;"Roboto,Regular"&amp;10  &amp;R&amp;"Roboto"&amp;8Page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Of Changes (date dropdo</vt:lpstr>
      <vt:lpstr>'Summary Of Changes (date dropdo'!Print_Titles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Siady, Spencer H.</dc:creator>
  <cp:lastModifiedBy>bot 0001</cp:lastModifiedBy>
  <dcterms:created xsi:type="dcterms:W3CDTF">2026-07-22T20:53:48Z</dcterms:created>
  <dcterms:modified xsi:type="dcterms:W3CDTF">2026-07-22T21:02:53Z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2026-07-22T20:53:42Z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b4bd1336-0dac-44cc-b2ff-39c99ea3a9fa</vt:lpwstr>
  </property>
  <property fmtid="{D5CDD505-2E9C-101B-9397-08002B2CF9AE}" pid="8" name="MSIP_Label_7528a15d-fe30-4bc2-853f-da171899c8c3_ContentBits">
    <vt:lpwstr>2</vt:lpwstr>
  </property>
  <property fmtid="{D5CDD505-2E9C-101B-9397-08002B2CF9AE}" pid="9" name="MSIP_Label_7528a15d-fe30-4bc2-853f-da171899c8c3_Tag">
    <vt:lpwstr>10, 3, 0, 1</vt:lpwstr>
  </property>
</Properties>
</file>